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8915" windowHeight="9525"/>
  </bookViews>
  <sheets>
    <sheet name="Tabelle1" sheetId="1" r:id="rId1"/>
    <sheet name="Tabelle2" sheetId="2" r:id="rId2"/>
    <sheet name="Tabelle3" sheetId="3" r:id="rId3"/>
  </sheets>
  <definedNames>
    <definedName name="Einlage">Tabelle1!$B$5</definedName>
    <definedName name="myE">Tabelle1!$B$5</definedName>
    <definedName name="myZ">Tabelle1!$B$6</definedName>
    <definedName name="Zinssatz">Tabelle1!$B$6</definedName>
  </definedNames>
  <calcPr calcId="145621"/>
</workbook>
</file>

<file path=xl/calcChain.xml><?xml version="1.0" encoding="utf-8"?>
<calcChain xmlns="http://schemas.openxmlformats.org/spreadsheetml/2006/main">
  <c r="F22" i="1" l="1"/>
  <c r="F21" i="1"/>
  <c r="F16" i="1" l="1"/>
  <c r="B7" i="1"/>
  <c r="E4" i="1"/>
  <c r="J7" i="1"/>
  <c r="J10" i="1"/>
  <c r="J8" i="1"/>
  <c r="J11" i="1"/>
  <c r="J14" i="1"/>
  <c r="J13" i="1"/>
  <c r="J12" i="1"/>
  <c r="J15" i="1"/>
  <c r="J5" i="1"/>
  <c r="J6" i="1"/>
  <c r="J9" i="1"/>
  <c r="J4" i="1"/>
  <c r="J16" i="1"/>
  <c r="J22" i="1" s="1"/>
  <c r="F4" i="1"/>
  <c r="E5" i="1" s="1"/>
  <c r="F5" i="1" s="1"/>
  <c r="E6" i="1" s="1"/>
  <c r="F6" i="1" s="1"/>
  <c r="E7" i="1" s="1"/>
  <c r="F7" i="1" s="1"/>
  <c r="E8" i="1" s="1"/>
  <c r="F8" i="1" s="1"/>
  <c r="E9" i="1" s="1"/>
  <c r="F9" i="1" s="1"/>
  <c r="E10" i="1" s="1"/>
  <c r="F10" i="1" s="1"/>
  <c r="E11" i="1" s="1"/>
  <c r="F11" i="1" s="1"/>
  <c r="E12" i="1" s="1"/>
  <c r="F12" i="1" s="1"/>
  <c r="E13" i="1" s="1"/>
  <c r="F13" i="1" s="1"/>
  <c r="E14" i="1" s="1"/>
  <c r="F14" i="1" s="1"/>
  <c r="E15" i="1" s="1"/>
  <c r="F15" i="1" s="1"/>
  <c r="B20" i="1" s="1"/>
  <c r="F20" i="1" s="1"/>
  <c r="J39" i="1" l="1"/>
  <c r="J37" i="1"/>
  <c r="J35" i="1"/>
  <c r="J33" i="1"/>
  <c r="J31" i="1"/>
  <c r="J29" i="1"/>
  <c r="J27" i="1"/>
  <c r="J25" i="1"/>
  <c r="J23" i="1"/>
  <c r="J21" i="1"/>
  <c r="J38" i="1"/>
  <c r="J36" i="1"/>
  <c r="J34" i="1"/>
  <c r="J32" i="1"/>
  <c r="J30" i="1"/>
  <c r="J28" i="1"/>
  <c r="J26" i="1"/>
  <c r="J24" i="1"/>
  <c r="E21" i="1"/>
  <c r="E22" i="1" s="1"/>
  <c r="E23" i="1" s="1"/>
  <c r="F23" i="1" s="1"/>
  <c r="J40" i="1" l="1"/>
  <c r="E24" i="1"/>
  <c r="F24" i="1" s="1"/>
  <c r="E25" i="1" l="1"/>
  <c r="F25" i="1" s="1"/>
  <c r="E26" i="1" l="1"/>
  <c r="F26" i="1" s="1"/>
  <c r="E27" i="1" l="1"/>
  <c r="F27" i="1" s="1"/>
  <c r="E28" i="1" l="1"/>
  <c r="F28" i="1" s="1"/>
  <c r="E29" i="1" l="1"/>
  <c r="F29" i="1" s="1"/>
  <c r="E30" i="1" l="1"/>
  <c r="E31" i="1" l="1"/>
  <c r="F30" i="1"/>
  <c r="E32" i="1" l="1"/>
  <c r="F32" i="1" s="1"/>
  <c r="E33" i="1" s="1"/>
  <c r="F33" i="1" s="1"/>
  <c r="E34" i="1" s="1"/>
  <c r="F34" i="1" s="1"/>
  <c r="F31" i="1"/>
  <c r="E35" i="1" l="1"/>
  <c r="F35" i="1" s="1"/>
  <c r="E36" i="1" l="1"/>
  <c r="F36" i="1" s="1"/>
  <c r="E37" i="1" l="1"/>
  <c r="F37" i="1" s="1"/>
  <c r="E38" i="1" l="1"/>
  <c r="F38" i="1" s="1"/>
  <c r="E39" i="1" l="1"/>
  <c r="F39" i="1" s="1"/>
</calcChain>
</file>

<file path=xl/sharedStrings.xml><?xml version="1.0" encoding="utf-8"?>
<sst xmlns="http://schemas.openxmlformats.org/spreadsheetml/2006/main" count="21" uniqueCount="19">
  <si>
    <t>Mon.</t>
  </si>
  <si>
    <t>Parameter:</t>
  </si>
  <si>
    <t>monatl. Einlage</t>
  </si>
  <si>
    <t>Zinssatz (pro anno)</t>
  </si>
  <si>
    <t>Anfang</t>
  </si>
  <si>
    <t>Ende</t>
  </si>
  <si>
    <t>das erste Jahr (effektiv):</t>
  </si>
  <si>
    <t>das erste Jahr (nominell):</t>
  </si>
  <si>
    <t>Jahres-Ende</t>
  </si>
  <si>
    <t>Anz. Monate</t>
  </si>
  <si>
    <t>Jahreseinlage</t>
  </si>
  <si>
    <t>effektiv</t>
  </si>
  <si>
    <t>über die Jahre:</t>
  </si>
  <si>
    <t>Berechnung über ZW(…):</t>
  </si>
  <si>
    <t>1. Jan.</t>
  </si>
  <si>
    <t>31. Dez.</t>
  </si>
  <si>
    <t>Anz. Jahre</t>
  </si>
  <si>
    <t>Bilanz</t>
  </si>
  <si>
    <t>Mathe Kap 7, Aufg. 15 - bitte experimentieren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</si>
</sst>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6" formatCode="0.000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/>
    <xf numFmtId="10" fontId="2" fillId="2" borderId="0" xfId="0" applyNumberFormat="1" applyFont="1" applyFill="1"/>
    <xf numFmtId="2" fontId="0" fillId="0" borderId="0" xfId="0" applyNumberFormat="1"/>
    <xf numFmtId="0" fontId="1" fillId="0" borderId="0" xfId="0" applyFont="1" applyBorder="1"/>
    <xf numFmtId="0" fontId="1" fillId="3" borderId="0" xfId="0" applyFont="1" applyFill="1" applyBorder="1"/>
    <xf numFmtId="1" fontId="1" fillId="0" borderId="0" xfId="0" applyNumberFormat="1" applyFont="1" applyBorder="1"/>
    <xf numFmtId="2" fontId="1" fillId="0" borderId="0" xfId="0" applyNumberFormat="1" applyFont="1" applyBorder="1"/>
    <xf numFmtId="0" fontId="3" fillId="0" borderId="0" xfId="0" applyFont="1" applyBorder="1"/>
    <xf numFmtId="0" fontId="3" fillId="3" borderId="0" xfId="0" applyFont="1" applyFill="1" applyBorder="1"/>
    <xf numFmtId="1" fontId="3" fillId="0" borderId="0" xfId="0" applyNumberFormat="1" applyFont="1" applyBorder="1"/>
    <xf numFmtId="2" fontId="3" fillId="0" borderId="0" xfId="0" applyNumberFormat="1" applyFont="1" applyBorder="1"/>
    <xf numFmtId="2" fontId="4" fillId="0" borderId="0" xfId="0" applyNumberFormat="1" applyFont="1" applyBorder="1"/>
    <xf numFmtId="2" fontId="5" fillId="0" borderId="0" xfId="0" applyNumberFormat="1" applyFont="1" applyBorder="1"/>
    <xf numFmtId="0" fontId="6" fillId="3" borderId="0" xfId="0" applyFont="1" applyFill="1"/>
    <xf numFmtId="0" fontId="6" fillId="3" borderId="0" xfId="0" applyFont="1" applyFill="1" applyBorder="1"/>
    <xf numFmtId="1" fontId="6" fillId="0" borderId="0" xfId="0" applyNumberFormat="1" applyFont="1" applyFill="1" applyBorder="1"/>
    <xf numFmtId="2" fontId="6" fillId="0" borderId="0" xfId="0" applyNumberFormat="1" applyFont="1"/>
    <xf numFmtId="8" fontId="0" fillId="0" borderId="0" xfId="0" applyNumberFormat="1"/>
    <xf numFmtId="0" fontId="5" fillId="0" borderId="0" xfId="0" applyFont="1" applyAlignment="1">
      <alignment horizontal="right"/>
    </xf>
    <xf numFmtId="8" fontId="5" fillId="0" borderId="0" xfId="0" applyNumberFormat="1" applyFont="1"/>
    <xf numFmtId="2" fontId="6" fillId="3" borderId="0" xfId="0" applyNumberFormat="1" applyFont="1" applyFill="1" applyBorder="1"/>
    <xf numFmtId="0" fontId="7" fillId="0" borderId="0" xfId="0" applyFont="1"/>
    <xf numFmtId="0" fontId="7" fillId="3" borderId="0" xfId="0" applyFont="1" applyFill="1"/>
    <xf numFmtId="0" fontId="7" fillId="3" borderId="0" xfId="0" applyFont="1" applyFill="1" applyBorder="1"/>
    <xf numFmtId="1" fontId="7" fillId="3" borderId="0" xfId="0" applyNumberFormat="1" applyFont="1" applyFill="1" applyBorder="1"/>
    <xf numFmtId="2" fontId="7" fillId="3" borderId="0" xfId="0" applyNumberFormat="1" applyFont="1" applyFill="1" applyBorder="1"/>
    <xf numFmtId="1" fontId="7" fillId="0" borderId="0" xfId="0" applyNumberFormat="1" applyFont="1" applyFill="1" applyBorder="1"/>
    <xf numFmtId="1" fontId="7" fillId="0" borderId="0" xfId="0" applyNumberFormat="1" applyFont="1" applyFill="1"/>
    <xf numFmtId="2" fontId="7" fillId="0" borderId="0" xfId="0" applyNumberFormat="1" applyFont="1" applyFill="1"/>
    <xf numFmtId="0" fontId="7" fillId="0" borderId="0" xfId="0" applyFont="1" applyFill="1"/>
    <xf numFmtId="0" fontId="2" fillId="0" borderId="0" xfId="0" applyFont="1"/>
    <xf numFmtId="166" fontId="0" fillId="0" borderId="0" xfId="0" applyNumberFormat="1"/>
    <xf numFmtId="0" fontId="0" fillId="0" borderId="0" xfId="0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21</xdr:row>
      <xdr:rowOff>76201</xdr:rowOff>
    </xdr:from>
    <xdr:to>
      <xdr:col>3</xdr:col>
      <xdr:colOff>47625</xdr:colOff>
      <xdr:row>26</xdr:row>
      <xdr:rowOff>19051</xdr:rowOff>
    </xdr:to>
    <xdr:sp macro="" textlink="">
      <xdr:nvSpPr>
        <xdr:cNvPr id="2" name="Textfeld 1"/>
        <xdr:cNvSpPr txBox="1"/>
      </xdr:nvSpPr>
      <xdr:spPr>
        <a:xfrm>
          <a:off x="38100" y="4076701"/>
          <a:ext cx="2085975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Das Modell legt eine Verzinsung von effektiv 2,6% für die bereits bestehenden vollen Jahre zu Grunde.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13" workbookViewId="0">
      <selection activeCell="A31" sqref="A31"/>
    </sheetView>
  </sheetViews>
  <sheetFormatPr baseColWidth="10" defaultRowHeight="15" x14ac:dyDescent="0.25"/>
  <cols>
    <col min="1" max="1" width="20.140625" bestFit="1" customWidth="1"/>
    <col min="2" max="2" width="7.7109375" customWidth="1"/>
    <col min="3" max="3" width="3.28515625" customWidth="1"/>
    <col min="4" max="4" width="5.42578125" customWidth="1"/>
    <col min="5" max="5" width="9.5703125" customWidth="1"/>
    <col min="6" max="6" width="9.5703125" bestFit="1" customWidth="1"/>
    <col min="7" max="7" width="5.42578125" customWidth="1"/>
    <col min="8" max="8" width="5.85546875" customWidth="1"/>
    <col min="9" max="9" width="10" customWidth="1"/>
    <col min="10" max="10" width="11.7109375" bestFit="1" customWidth="1"/>
  </cols>
  <sheetData>
    <row r="1" spans="1:10" x14ac:dyDescent="0.25">
      <c r="A1" s="31" t="s">
        <v>18</v>
      </c>
    </row>
    <row r="2" spans="1:10" x14ac:dyDescent="0.25">
      <c r="D2" s="8" t="s">
        <v>6</v>
      </c>
      <c r="E2" s="8"/>
      <c r="F2" s="8"/>
      <c r="H2" s="4" t="s">
        <v>7</v>
      </c>
      <c r="I2" s="4"/>
      <c r="J2" s="4"/>
    </row>
    <row r="3" spans="1:10" x14ac:dyDescent="0.25">
      <c r="D3" s="9" t="s">
        <v>0</v>
      </c>
      <c r="E3" s="9" t="s">
        <v>4</v>
      </c>
      <c r="F3" s="9" t="s">
        <v>5</v>
      </c>
      <c r="H3" s="5" t="s">
        <v>0</v>
      </c>
      <c r="I3" s="5" t="s">
        <v>9</v>
      </c>
      <c r="J3" s="5" t="s">
        <v>8</v>
      </c>
    </row>
    <row r="4" spans="1:10" x14ac:dyDescent="0.25">
      <c r="A4" t="s">
        <v>1</v>
      </c>
      <c r="D4" s="10">
        <v>1</v>
      </c>
      <c r="E4" s="11">
        <f>myE</f>
        <v>100</v>
      </c>
      <c r="F4" s="11">
        <f t="shared" ref="F4:F15" si="0">E4*(1+myZ/12)</f>
        <v>100.21666666666667</v>
      </c>
      <c r="H4" s="6">
        <v>1</v>
      </c>
      <c r="I4" s="6">
        <v>12</v>
      </c>
      <c r="J4" s="7">
        <f t="shared" ref="J4:J15" si="1">myE*(1+myZ/12*I4)</f>
        <v>102.60000000000001</v>
      </c>
    </row>
    <row r="5" spans="1:10" x14ac:dyDescent="0.25">
      <c r="A5" t="s">
        <v>2</v>
      </c>
      <c r="B5" s="1">
        <v>100</v>
      </c>
      <c r="D5" s="10">
        <v>2</v>
      </c>
      <c r="E5" s="11">
        <f t="shared" ref="E5:E15" si="2">myE+F4</f>
        <v>200.21666666666667</v>
      </c>
      <c r="F5" s="11">
        <f t="shared" si="0"/>
        <v>200.65046944444444</v>
      </c>
      <c r="H5" s="6">
        <v>2</v>
      </c>
      <c r="I5" s="6">
        <v>11</v>
      </c>
      <c r="J5" s="7">
        <f t="shared" si="1"/>
        <v>102.38333333333334</v>
      </c>
    </row>
    <row r="6" spans="1:10" x14ac:dyDescent="0.25">
      <c r="A6" t="s">
        <v>3</v>
      </c>
      <c r="B6" s="2">
        <v>2.5999999999999999E-2</v>
      </c>
      <c r="D6" s="10">
        <v>3</v>
      </c>
      <c r="E6" s="11">
        <f t="shared" si="2"/>
        <v>300.65046944444441</v>
      </c>
      <c r="F6" s="11">
        <f t="shared" si="0"/>
        <v>301.3018787949074</v>
      </c>
      <c r="H6" s="6">
        <v>3</v>
      </c>
      <c r="I6" s="6">
        <v>10</v>
      </c>
      <c r="J6" s="7">
        <f t="shared" si="1"/>
        <v>102.16666666666667</v>
      </c>
    </row>
    <row r="7" spans="1:10" x14ac:dyDescent="0.25">
      <c r="A7" s="33" t="s">
        <v>11</v>
      </c>
      <c r="B7" s="32">
        <f>EFFECT(myZ,12)</f>
        <v>2.6312081965146561E-2</v>
      </c>
      <c r="D7" s="10">
        <v>4</v>
      </c>
      <c r="E7" s="11">
        <f t="shared" si="2"/>
        <v>401.3018787949074</v>
      </c>
      <c r="F7" s="11">
        <f t="shared" si="0"/>
        <v>402.17136619896303</v>
      </c>
      <c r="H7" s="6">
        <v>4</v>
      </c>
      <c r="I7" s="6">
        <v>9</v>
      </c>
      <c r="J7" s="7">
        <f t="shared" si="1"/>
        <v>101.95</v>
      </c>
    </row>
    <row r="8" spans="1:10" x14ac:dyDescent="0.25">
      <c r="D8" s="10">
        <v>5</v>
      </c>
      <c r="E8" s="11">
        <f t="shared" si="2"/>
        <v>502.17136619896303</v>
      </c>
      <c r="F8" s="11">
        <f t="shared" si="0"/>
        <v>503.25940415906075</v>
      </c>
      <c r="H8" s="6">
        <v>5</v>
      </c>
      <c r="I8" s="6">
        <v>8</v>
      </c>
      <c r="J8" s="7">
        <f t="shared" si="1"/>
        <v>101.73333333333335</v>
      </c>
    </row>
    <row r="9" spans="1:10" x14ac:dyDescent="0.25">
      <c r="D9" s="10">
        <v>6</v>
      </c>
      <c r="E9" s="11">
        <f t="shared" si="2"/>
        <v>603.25940415906075</v>
      </c>
      <c r="F9" s="11">
        <f t="shared" si="0"/>
        <v>604.56646620140532</v>
      </c>
      <c r="H9" s="6">
        <v>6</v>
      </c>
      <c r="I9" s="6">
        <v>7</v>
      </c>
      <c r="J9" s="7">
        <f t="shared" si="1"/>
        <v>101.51666666666668</v>
      </c>
    </row>
    <row r="10" spans="1:10" x14ac:dyDescent="0.25">
      <c r="D10" s="10">
        <v>7</v>
      </c>
      <c r="E10" s="11">
        <f t="shared" si="2"/>
        <v>704.56646620140532</v>
      </c>
      <c r="F10" s="11">
        <f t="shared" si="0"/>
        <v>706.09302687817501</v>
      </c>
      <c r="H10" s="6">
        <v>7</v>
      </c>
      <c r="I10" s="6">
        <v>6</v>
      </c>
      <c r="J10" s="7">
        <f t="shared" si="1"/>
        <v>101.29999999999998</v>
      </c>
    </row>
    <row r="11" spans="1:10" x14ac:dyDescent="0.25">
      <c r="D11" s="10">
        <v>8</v>
      </c>
      <c r="E11" s="11">
        <f t="shared" si="2"/>
        <v>806.09302687817501</v>
      </c>
      <c r="F11" s="11">
        <f t="shared" si="0"/>
        <v>807.83956176974436</v>
      </c>
      <c r="H11" s="6">
        <v>8</v>
      </c>
      <c r="I11" s="6">
        <v>5</v>
      </c>
      <c r="J11" s="7">
        <f t="shared" si="1"/>
        <v>101.08333333333333</v>
      </c>
    </row>
    <row r="12" spans="1:10" x14ac:dyDescent="0.25">
      <c r="D12" s="10">
        <v>9</v>
      </c>
      <c r="E12" s="11">
        <f t="shared" si="2"/>
        <v>907.83956176974436</v>
      </c>
      <c r="F12" s="11">
        <f t="shared" si="0"/>
        <v>909.80654748691211</v>
      </c>
      <c r="H12" s="6">
        <v>9</v>
      </c>
      <c r="I12" s="6">
        <v>4</v>
      </c>
      <c r="J12" s="7">
        <f t="shared" si="1"/>
        <v>100.86666666666666</v>
      </c>
    </row>
    <row r="13" spans="1:10" x14ac:dyDescent="0.25">
      <c r="D13" s="10">
        <v>10</v>
      </c>
      <c r="E13" s="11">
        <f t="shared" si="2"/>
        <v>1009.8065474869121</v>
      </c>
      <c r="F13" s="11">
        <f t="shared" si="0"/>
        <v>1011.9944616731337</v>
      </c>
      <c r="H13" s="6">
        <v>10</v>
      </c>
      <c r="I13" s="6">
        <v>3</v>
      </c>
      <c r="J13" s="7">
        <f t="shared" si="1"/>
        <v>100.64999999999999</v>
      </c>
    </row>
    <row r="14" spans="1:10" x14ac:dyDescent="0.25">
      <c r="D14" s="10">
        <v>11</v>
      </c>
      <c r="E14" s="11">
        <f t="shared" si="2"/>
        <v>1111.9944616731336</v>
      </c>
      <c r="F14" s="11">
        <f t="shared" si="0"/>
        <v>1114.4037830067587</v>
      </c>
      <c r="H14" s="6">
        <v>11</v>
      </c>
      <c r="I14" s="6">
        <v>2</v>
      </c>
      <c r="J14" s="7">
        <f t="shared" si="1"/>
        <v>100.43333333333334</v>
      </c>
    </row>
    <row r="15" spans="1:10" x14ac:dyDescent="0.25">
      <c r="D15" s="10">
        <v>12</v>
      </c>
      <c r="E15" s="11">
        <f t="shared" si="2"/>
        <v>1214.4037830067587</v>
      </c>
      <c r="F15" s="13">
        <f t="shared" si="0"/>
        <v>1217.0349912032732</v>
      </c>
      <c r="H15" s="6">
        <v>12</v>
      </c>
      <c r="I15" s="6">
        <v>1</v>
      </c>
      <c r="J15" s="7">
        <f t="shared" si="1"/>
        <v>100.21666666666667</v>
      </c>
    </row>
    <row r="16" spans="1:10" x14ac:dyDescent="0.25">
      <c r="E16" s="19" t="s">
        <v>13</v>
      </c>
      <c r="F16" s="20">
        <f>FV(myZ/12,12,-100,0,1)</f>
        <v>1217.0349912032791</v>
      </c>
      <c r="H16" s="4"/>
      <c r="I16" s="4"/>
      <c r="J16" s="12">
        <f>SUM(J4:J15)</f>
        <v>1216.9000000000001</v>
      </c>
    </row>
    <row r="17" spans="1:10" x14ac:dyDescent="0.25">
      <c r="F17" s="18"/>
      <c r="H17" s="4"/>
      <c r="I17" s="4"/>
      <c r="J17" s="12"/>
    </row>
    <row r="18" spans="1:10" x14ac:dyDescent="0.25">
      <c r="D18" t="s">
        <v>12</v>
      </c>
      <c r="H18" s="22" t="s">
        <v>12</v>
      </c>
      <c r="I18" s="22"/>
      <c r="J18" s="22"/>
    </row>
    <row r="19" spans="1:10" x14ac:dyDescent="0.25">
      <c r="D19" s="14"/>
      <c r="E19" s="15" t="s">
        <v>14</v>
      </c>
      <c r="F19" s="15" t="s">
        <v>15</v>
      </c>
      <c r="H19" s="23"/>
      <c r="I19" s="24" t="s">
        <v>16</v>
      </c>
      <c r="J19" s="24" t="s">
        <v>17</v>
      </c>
    </row>
    <row r="20" spans="1:10" x14ac:dyDescent="0.25">
      <c r="A20" t="s">
        <v>10</v>
      </c>
      <c r="B20" s="3">
        <f>F15</f>
        <v>1217.0349912032732</v>
      </c>
      <c r="D20" s="14">
        <v>1</v>
      </c>
      <c r="E20" s="15">
        <v>0</v>
      </c>
      <c r="F20" s="21">
        <f>B20</f>
        <v>1217.0349912032732</v>
      </c>
      <c r="H20" s="23">
        <v>1</v>
      </c>
      <c r="I20" s="25">
        <v>20</v>
      </c>
      <c r="J20" s="26">
        <v>0</v>
      </c>
    </row>
    <row r="21" spans="1:10" x14ac:dyDescent="0.25">
      <c r="D21" s="16">
        <v>2</v>
      </c>
      <c r="E21" s="17">
        <f>B20</f>
        <v>1217.0349912032732</v>
      </c>
      <c r="F21" s="17">
        <f>E21*(1+0.026)+$B$20</f>
        <v>2465.7128921778312</v>
      </c>
      <c r="H21" s="27">
        <v>2</v>
      </c>
      <c r="I21" s="28">
        <v>19</v>
      </c>
      <c r="J21" s="29">
        <f>$J$16*POWER(1.0263,I21)</f>
        <v>1992.8157194993335</v>
      </c>
    </row>
    <row r="22" spans="1:10" x14ac:dyDescent="0.25">
      <c r="D22" s="16">
        <v>3</v>
      </c>
      <c r="E22" s="17">
        <f>F21</f>
        <v>2465.7128921778312</v>
      </c>
      <c r="F22" s="17">
        <f t="shared" ref="F22:F39" si="3">E22*(1+0.026)+$B$20</f>
        <v>3746.8564185777277</v>
      </c>
      <c r="H22" s="27">
        <v>3</v>
      </c>
      <c r="I22" s="27">
        <v>18</v>
      </c>
      <c r="J22" s="29">
        <f t="shared" ref="J22:J39" si="4">$J$16*POWER(1.026,I22)</f>
        <v>1931.5563614337468</v>
      </c>
    </row>
    <row r="23" spans="1:10" x14ac:dyDescent="0.25">
      <c r="D23" s="16">
        <v>4</v>
      </c>
      <c r="E23" s="17">
        <f t="shared" ref="E23:E39" si="5">F22</f>
        <v>3746.8564185777277</v>
      </c>
      <c r="F23" s="17">
        <f t="shared" si="3"/>
        <v>5061.3096766640219</v>
      </c>
      <c r="H23" s="27">
        <v>4</v>
      </c>
      <c r="I23" s="28">
        <v>17</v>
      </c>
      <c r="J23" s="29">
        <f t="shared" si="4"/>
        <v>1882.6085394091101</v>
      </c>
    </row>
    <row r="24" spans="1:10" x14ac:dyDescent="0.25">
      <c r="D24" s="16">
        <v>5</v>
      </c>
      <c r="E24" s="17">
        <f t="shared" si="5"/>
        <v>5061.3096766640219</v>
      </c>
      <c r="F24" s="17">
        <f t="shared" si="3"/>
        <v>6409.9387194605597</v>
      </c>
      <c r="H24" s="27">
        <v>5</v>
      </c>
      <c r="I24" s="27">
        <v>16</v>
      </c>
      <c r="J24" s="29">
        <f t="shared" si="4"/>
        <v>1834.9011105351949</v>
      </c>
    </row>
    <row r="25" spans="1:10" x14ac:dyDescent="0.25">
      <c r="D25" s="16">
        <v>6</v>
      </c>
      <c r="E25" s="17">
        <f t="shared" si="5"/>
        <v>6409.9387194605597</v>
      </c>
      <c r="F25" s="17">
        <f t="shared" si="3"/>
        <v>7793.6321173698079</v>
      </c>
      <c r="H25" s="27">
        <v>6</v>
      </c>
      <c r="I25" s="28">
        <v>15</v>
      </c>
      <c r="J25" s="29">
        <f t="shared" si="4"/>
        <v>1788.4026418471688</v>
      </c>
    </row>
    <row r="26" spans="1:10" x14ac:dyDescent="0.25">
      <c r="D26" s="16">
        <v>7</v>
      </c>
      <c r="E26" s="17">
        <f t="shared" si="5"/>
        <v>7793.6321173698079</v>
      </c>
      <c r="F26" s="17">
        <f t="shared" si="3"/>
        <v>9213.3015436246969</v>
      </c>
      <c r="H26" s="27">
        <v>7</v>
      </c>
      <c r="I26" s="27">
        <v>14</v>
      </c>
      <c r="J26" s="29">
        <f t="shared" si="4"/>
        <v>1743.082496927065</v>
      </c>
    </row>
    <row r="27" spans="1:10" x14ac:dyDescent="0.25">
      <c r="D27" s="16">
        <v>8</v>
      </c>
      <c r="E27" s="17">
        <f t="shared" si="5"/>
        <v>9213.3015436246969</v>
      </c>
      <c r="F27" s="17">
        <f t="shared" si="3"/>
        <v>10669.882374962212</v>
      </c>
      <c r="H27" s="27">
        <v>8</v>
      </c>
      <c r="I27" s="28">
        <v>13</v>
      </c>
      <c r="J27" s="29">
        <f t="shared" si="4"/>
        <v>1698.9108157183871</v>
      </c>
    </row>
    <row r="28" spans="1:10" x14ac:dyDescent="0.25">
      <c r="D28" s="16">
        <v>9</v>
      </c>
      <c r="E28" s="17">
        <f t="shared" si="5"/>
        <v>10669.882374962212</v>
      </c>
      <c r="F28" s="17">
        <f t="shared" si="3"/>
        <v>12164.334307914502</v>
      </c>
      <c r="H28" s="27">
        <v>9</v>
      </c>
      <c r="I28" s="27">
        <v>12</v>
      </c>
      <c r="J28" s="29">
        <f t="shared" si="4"/>
        <v>1655.8584948522289</v>
      </c>
    </row>
    <row r="29" spans="1:10" x14ac:dyDescent="0.25">
      <c r="D29" s="16">
        <v>10</v>
      </c>
      <c r="E29" s="17">
        <f t="shared" si="5"/>
        <v>12164.334307914502</v>
      </c>
      <c r="F29" s="17">
        <f t="shared" si="3"/>
        <v>13697.641991123552</v>
      </c>
      <c r="H29" s="27">
        <v>10</v>
      </c>
      <c r="I29" s="28">
        <v>11</v>
      </c>
      <c r="J29" s="29">
        <f t="shared" si="4"/>
        <v>1613.8971684719581</v>
      </c>
    </row>
    <row r="30" spans="1:10" x14ac:dyDescent="0.25">
      <c r="D30" s="16">
        <v>11</v>
      </c>
      <c r="E30" s="17">
        <f t="shared" si="5"/>
        <v>13697.641991123552</v>
      </c>
      <c r="F30" s="17">
        <f t="shared" si="3"/>
        <v>15270.815674096037</v>
      </c>
      <c r="H30" s="27">
        <v>11</v>
      </c>
      <c r="I30" s="27">
        <v>10</v>
      </c>
      <c r="J30" s="29">
        <f t="shared" si="4"/>
        <v>1572.9991895438188</v>
      </c>
    </row>
    <row r="31" spans="1:10" x14ac:dyDescent="0.25">
      <c r="D31" s="16">
        <v>12</v>
      </c>
      <c r="E31" s="17">
        <f t="shared" si="5"/>
        <v>15270.815674096037</v>
      </c>
      <c r="F31" s="17">
        <f t="shared" si="3"/>
        <v>16884.891872825807</v>
      </c>
      <c r="H31" s="27">
        <v>12</v>
      </c>
      <c r="I31" s="28">
        <v>9</v>
      </c>
      <c r="J31" s="29">
        <f t="shared" si="4"/>
        <v>1533.1376116411491</v>
      </c>
    </row>
    <row r="32" spans="1:10" x14ac:dyDescent="0.25">
      <c r="D32" s="16">
        <v>13</v>
      </c>
      <c r="E32" s="17">
        <f t="shared" si="5"/>
        <v>16884.891872825807</v>
      </c>
      <c r="F32" s="17">
        <f t="shared" si="3"/>
        <v>18540.93405272255</v>
      </c>
      <c r="H32" s="27">
        <v>13</v>
      </c>
      <c r="I32" s="27">
        <v>8</v>
      </c>
      <c r="J32" s="29">
        <f t="shared" si="4"/>
        <v>1494.2861711902037</v>
      </c>
    </row>
    <row r="33" spans="4:10" x14ac:dyDescent="0.25">
      <c r="D33" s="16">
        <v>14</v>
      </c>
      <c r="E33" s="17">
        <f t="shared" si="5"/>
        <v>18540.93405272255</v>
      </c>
      <c r="F33" s="17">
        <f t="shared" si="3"/>
        <v>20240.03332929661</v>
      </c>
      <c r="H33" s="27">
        <v>14</v>
      </c>
      <c r="I33" s="28">
        <v>7</v>
      </c>
      <c r="J33" s="29">
        <f t="shared" si="4"/>
        <v>1456.4192701658908</v>
      </c>
    </row>
    <row r="34" spans="4:10" x14ac:dyDescent="0.25">
      <c r="D34" s="16">
        <v>15</v>
      </c>
      <c r="E34" s="17">
        <f t="shared" si="5"/>
        <v>20240.03332929661</v>
      </c>
      <c r="F34" s="17">
        <f t="shared" si="3"/>
        <v>21983.309187061594</v>
      </c>
      <c r="H34" s="27">
        <v>15</v>
      </c>
      <c r="I34" s="27">
        <v>6</v>
      </c>
      <c r="J34" s="29">
        <f t="shared" si="4"/>
        <v>1419.5119592260144</v>
      </c>
    </row>
    <row r="35" spans="4:10" x14ac:dyDescent="0.25">
      <c r="D35" s="16">
        <v>16</v>
      </c>
      <c r="E35" s="17">
        <f t="shared" si="5"/>
        <v>21983.309187061594</v>
      </c>
      <c r="F35" s="17">
        <f t="shared" si="3"/>
        <v>23771.910217128469</v>
      </c>
      <c r="H35" s="27">
        <v>16</v>
      </c>
      <c r="I35" s="28">
        <v>5</v>
      </c>
      <c r="J35" s="29">
        <f t="shared" si="4"/>
        <v>1383.5399212729187</v>
      </c>
    </row>
    <row r="36" spans="4:10" x14ac:dyDescent="0.25">
      <c r="D36" s="16">
        <v>17</v>
      </c>
      <c r="E36" s="17">
        <f t="shared" si="5"/>
        <v>23771.910217128469</v>
      </c>
      <c r="F36" s="17">
        <f t="shared" si="3"/>
        <v>25607.014873977081</v>
      </c>
      <c r="H36" s="27">
        <v>17</v>
      </c>
      <c r="I36" s="27">
        <v>4</v>
      </c>
      <c r="J36" s="29">
        <f t="shared" si="4"/>
        <v>1348.4794554316945</v>
      </c>
    </row>
    <row r="37" spans="4:10" x14ac:dyDescent="0.25">
      <c r="D37" s="16">
        <v>18</v>
      </c>
      <c r="E37" s="17">
        <f t="shared" si="5"/>
        <v>25607.014873977081</v>
      </c>
      <c r="F37" s="17">
        <f t="shared" si="3"/>
        <v>27489.832251903757</v>
      </c>
      <c r="H37" s="27">
        <v>18</v>
      </c>
      <c r="I37" s="28">
        <v>3</v>
      </c>
      <c r="J37" s="29">
        <f t="shared" si="4"/>
        <v>1314.3074614344002</v>
      </c>
    </row>
    <row r="38" spans="4:10" x14ac:dyDescent="0.25">
      <c r="D38" s="16">
        <v>19</v>
      </c>
      <c r="E38" s="17">
        <f t="shared" si="5"/>
        <v>27489.832251903757</v>
      </c>
      <c r="F38" s="17">
        <f t="shared" si="3"/>
        <v>29421.602881656527</v>
      </c>
      <c r="H38" s="27">
        <v>19</v>
      </c>
      <c r="I38" s="27">
        <v>2</v>
      </c>
      <c r="J38" s="29">
        <f t="shared" si="4"/>
        <v>1281.0014244000001</v>
      </c>
    </row>
    <row r="39" spans="4:10" x14ac:dyDescent="0.25">
      <c r="D39" s="16">
        <v>20</v>
      </c>
      <c r="E39" s="17">
        <f t="shared" si="5"/>
        <v>29421.602881656527</v>
      </c>
      <c r="F39" s="17">
        <f t="shared" si="3"/>
        <v>31403.599547782869</v>
      </c>
      <c r="H39" s="27">
        <v>20</v>
      </c>
      <c r="I39" s="28">
        <v>1</v>
      </c>
      <c r="J39" s="29">
        <f t="shared" si="4"/>
        <v>1248.5394000000001</v>
      </c>
    </row>
    <row r="40" spans="4:10" x14ac:dyDescent="0.25">
      <c r="D40" s="16"/>
      <c r="E40" s="17"/>
      <c r="F40" s="17"/>
      <c r="H40" s="30"/>
      <c r="I40" s="30"/>
      <c r="J40" s="29">
        <f>SUM(J20:J39)+J16</f>
        <v>31411.155213000289</v>
      </c>
    </row>
  </sheetData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Tabelle1</vt:lpstr>
      <vt:lpstr>Tabelle2</vt:lpstr>
      <vt:lpstr>Tabelle3</vt:lpstr>
      <vt:lpstr>Einlage</vt:lpstr>
      <vt:lpstr>myE</vt:lpstr>
      <vt:lpstr>myZ</vt:lpstr>
      <vt:lpstr>Zinssatz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</cp:lastModifiedBy>
  <cp:lastPrinted>2011-09-28T12:02:15Z</cp:lastPrinted>
  <dcterms:created xsi:type="dcterms:W3CDTF">2011-09-28T07:45:39Z</dcterms:created>
  <dcterms:modified xsi:type="dcterms:W3CDTF">2011-09-28T12:07:47Z</dcterms:modified>
</cp:coreProperties>
</file>